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<sst xmlns="http://schemas.openxmlformats.org/spreadsheetml/2006/main" count="170" uniqueCount="163">
  <si>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</si>
  <si>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</si>
  <si>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</si>
  <si>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</si>
  <si>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</si>
  <si>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</si>
  <si>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</si>
  <si>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</si>
  <si>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</si>
  <si>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</si>
  <si>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</si>
  <si>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</si>
  <si>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</si>
  <si>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</si>
  <si>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</si>
  <si>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</si>
  <si>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</si>
  <si>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</si>
  <si>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</si>
  <si>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</si>
  <si>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</si>
  <si>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</si>
  <si>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</si>
  <si>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</si>
  <si>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</si>
  <si>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</si>
  <si>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</si>
  <si>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</si>
  <si>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</si>
  <si>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</si>
  <si>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</si>
  <si>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</si>
  <si>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</si>
  <si>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</si>
  <si>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</si>
  <si>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</si>
  <si>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</si>
  <si>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</si>
  <si>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</si>
  <si>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</si>
  <si>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</si>
  <si>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</si>
  <si>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</si>
  <si>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</si>
  <si>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</si>
  <si>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</si>
  <si>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</si>
  <si>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</si>
  <si>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</si>
  <si>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</si>
  <si>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</si>
  <si>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</si>
  <si>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</si>
  <si>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</si>
  <si>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</si>
  <si>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</si>
  <si>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</si>
  <si>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</si>
  <si>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</si>
  <si>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</si>
  <si>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</si>
  <si>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</si>
  <si>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</si>
  <si>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</si>
  <si>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</si>
  <si>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</si>
  <si>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</si>
  <si>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</si>
  <si>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</si>
  <si>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</si>
  <si>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</si>
  <si>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</si>
  <si>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</si>
  <si>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</si>
  <si>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</si>
  <si>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</si>
  <si>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</si>
  <si>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</si>
  <si>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</si>
  <si>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</si>
  <si>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</si>
  <si>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</si>
  <si>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</si>
  <si>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</si>
  <si>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</si>
  <si>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</si>
  <si>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</si>
  <si>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</si>
  <si>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</si>
  <si>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</si>
  <si>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</si>
  <si>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</si>
  <si>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</si>
  <si>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</si>
  <si>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</si>
  <si>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</si>
  <si>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</si>
  <si>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</si>
  <si>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</si>
  <si>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</si>
  <si>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</si>
  <si>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</si>
  <si>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</si>
  <si>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</si>
  <si>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</si>
  <si>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</si>
  <si>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</si>
  <si>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</si>
  <si>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</si>
  <si>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</si>
  <si>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</si>
  <si>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</si>
  <si>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</si>
  <si>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</si>
  <si>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</si>
  <si>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</si>
  <si>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</si>
  <si>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</si>
  <si>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</si>
  <si>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</si>
  <si>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</si>
  <si>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</si>
  <si>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</si>
  <si>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</si>
  <si>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</si>
  <si>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</si>
  <si>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</si>
  <si>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</si>
  <si>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</si>
  <si>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</si>
  <si>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</si>
  <si>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</si>
  <si>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</si>
  <si>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</si>
  <si>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</si>
  <si>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</si>
  <si>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</si>
  <si>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</si>
  <si>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</si>
  <si>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</si>
  <si>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</si>
  <si>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</si>
  <si>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</si>
  <si>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к Решению районного Совета депутатов  "О районном бюджете на 2018 год и на плановый период  2019 - 2020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</si>
  <si>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</si>
  <si>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</si>
  <si>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</si>
  <si>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>Обеспечение проведения выборов и референдумов</t>
  </si>
  <si>
    <t>0107</t>
  </si>
  <si>
    <t>46</t>
  </si>
  <si>
    <t>47</t>
  </si>
  <si>
    <t>1102</t>
  </si>
  <si>
    <t>Массовый спорт</t>
  </si>
  <si>
    <t>Обеспечение пожарной безопасности</t>
  </si>
  <si>
    <t>0310</t>
  </si>
  <si>
    <t>Благоустройство</t>
  </si>
  <si>
    <t>0503</t>
  </si>
  <si>
    <t>Приложение  3</t>
  </si>
  <si>
    <t>42</t>
  </si>
  <si>
    <t>48</t>
  </si>
  <si>
    <t>49</t>
  </si>
  <si>
    <t>50</t>
  </si>
  <si>
    <t>№ 34-205р от 23.08.2018г.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</si>
</sst>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9" fillId="24" borderId="10" xfId="0" applyFont="1" applyFill="1" applyBorder="1" applyAlignment="1">
      <alignment vertical="justify" wrapText="1"/>
    </xf>
    <xf numFmtId="2" fontId="19" fillId="24" borderId="10" xfId="0" applyNumberFormat="1" applyFont="1" applyFill="1" applyBorder="1" applyAlignment="1">
      <alignment vertical="justify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157</v>
      </c>
      <c r="E1" s="31"/>
      <c r="F1" s="31"/>
    </row>
    <row r="2" spans="1:6" ht="63.75" customHeight="1">
      <c r="A2" s="2"/>
      <c r="C2" s="1"/>
      <c r="D2" s="32" t="s">
        <v>143</v>
      </c>
      <c r="E2" s="32"/>
      <c r="F2" s="32"/>
    </row>
    <row r="3" spans="4:6" ht="15.75">
      <c r="D3" s="33" t="s">
        <v>162</v>
      </c>
      <c r="E3" s="33"/>
      <c r="F3" s="33"/>
    </row>
    <row r="4" spans="4:6" ht="15.75">
      <c r="D4" s="20"/>
      <c r="E4" s="20"/>
      <c r="F4" s="20"/>
    </row>
    <row r="5" spans="1:6" ht="56.25" customHeight="1">
      <c r="A5" s="28" t="s">
        <v>144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145</v>
      </c>
      <c r="E8" s="10" t="s">
        <v>139</v>
      </c>
      <c r="F8" s="10" t="s">
        <v>146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1">
        <f>D11+D12+D13+D15+D17+D18+D14+D16</f>
        <v>40192.149999999994</v>
      </c>
      <c r="E10" s="21">
        <f>E11+E12+E13+E15+E17+E18+E14</f>
        <v>22783</v>
      </c>
      <c r="F10" s="21">
        <f>F11+F12+F13+F15+F17+F18+F14</f>
        <v>18309.33</v>
      </c>
    </row>
    <row r="11" spans="1:7" ht="63">
      <c r="A11" s="13" t="s">
        <v>1</v>
      </c>
      <c r="B11" s="14" t="s">
        <v>76</v>
      </c>
      <c r="C11" s="19" t="s">
        <v>4</v>
      </c>
      <c r="D11" s="21">
        <f>1150.5+41</f>
        <v>1191.5</v>
      </c>
      <c r="E11" s="21">
        <v>1149.6</v>
      </c>
      <c r="F11" s="21">
        <v>1152.3</v>
      </c>
      <c r="G11" s="25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f>1282.8+117</f>
        <v>1399.8</v>
      </c>
      <c r="E12" s="21">
        <v>1285</v>
      </c>
      <c r="F12" s="21">
        <v>1285</v>
      </c>
      <c r="J12" t="s">
        <v>137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f>21666.37-2+250+2.77+5899.44+260</f>
        <v>28076.579999999998</v>
      </c>
      <c r="E13" s="21">
        <f>11858-9.5-50-2+100</f>
        <v>11896.5</v>
      </c>
      <c r="F13" s="21">
        <f>7351.53+29-9.5-50-2+100</f>
        <v>7419.03</v>
      </c>
    </row>
    <row r="14" spans="1:6" ht="24" customHeight="1">
      <c r="A14" s="11" t="s">
        <v>9</v>
      </c>
      <c r="B14" s="14" t="s">
        <v>126</v>
      </c>
      <c r="C14" s="19" t="s">
        <v>127</v>
      </c>
      <c r="D14" s="21">
        <f>26.7+24.2</f>
        <v>50.9</v>
      </c>
      <c r="E14" s="21">
        <v>1.8</v>
      </c>
      <c r="F14" s="21">
        <v>2.9</v>
      </c>
    </row>
    <row r="15" spans="1:6" ht="78.75">
      <c r="A15" s="13" t="s">
        <v>89</v>
      </c>
      <c r="B15" s="14" t="s">
        <v>11</v>
      </c>
      <c r="C15" s="19" t="s">
        <v>12</v>
      </c>
      <c r="D15" s="21">
        <f>5821.06+0.11+13+532</f>
        <v>6366.17</v>
      </c>
      <c r="E15" s="21">
        <v>5523.4</v>
      </c>
      <c r="F15" s="21">
        <v>5523.4</v>
      </c>
    </row>
    <row r="16" spans="1:6" ht="31.5">
      <c r="A16" s="13" t="s">
        <v>90</v>
      </c>
      <c r="B16" s="26" t="s">
        <v>147</v>
      </c>
      <c r="C16" s="19" t="s">
        <v>148</v>
      </c>
      <c r="D16" s="21">
        <v>50</v>
      </c>
      <c r="E16" s="21">
        <v>0</v>
      </c>
      <c r="F16" s="21">
        <v>0</v>
      </c>
    </row>
    <row r="17" spans="1:6" ht="15.75">
      <c r="A17" s="13" t="s">
        <v>91</v>
      </c>
      <c r="B17" s="14" t="s">
        <v>13</v>
      </c>
      <c r="C17" s="19" t="s">
        <v>14</v>
      </c>
      <c r="D17" s="21">
        <v>300</v>
      </c>
      <c r="E17" s="21">
        <v>300</v>
      </c>
      <c r="F17" s="21">
        <v>300</v>
      </c>
    </row>
    <row r="18" spans="1:6" ht="15.75" customHeight="1">
      <c r="A18" s="11" t="s">
        <v>92</v>
      </c>
      <c r="B18" s="14" t="s">
        <v>15</v>
      </c>
      <c r="C18" s="19" t="s">
        <v>16</v>
      </c>
      <c r="D18" s="21">
        <f>2735.2+2+19.3+0.7</f>
        <v>2757.2</v>
      </c>
      <c r="E18" s="21">
        <f>2574.7+50+2</f>
        <v>2626.7</v>
      </c>
      <c r="F18" s="21">
        <f>2574.7+50+2</f>
        <v>2626.7</v>
      </c>
    </row>
    <row r="19" spans="1:6" ht="15.75">
      <c r="A19" s="13" t="s">
        <v>93</v>
      </c>
      <c r="B19" s="14" t="s">
        <v>77</v>
      </c>
      <c r="C19" s="19" t="s">
        <v>17</v>
      </c>
      <c r="D19" s="21">
        <f>D20</f>
        <v>834.25</v>
      </c>
      <c r="E19" s="21">
        <f>E20</f>
        <v>778.7</v>
      </c>
      <c r="F19" s="21">
        <f>F20</f>
        <v>814.1</v>
      </c>
    </row>
    <row r="20" spans="1:6" ht="31.5">
      <c r="A20" s="13" t="s">
        <v>94</v>
      </c>
      <c r="B20" s="14" t="s">
        <v>18</v>
      </c>
      <c r="C20" s="19" t="s">
        <v>19</v>
      </c>
      <c r="D20" s="21">
        <f>768.4+65.85</f>
        <v>834.25</v>
      </c>
      <c r="E20" s="21">
        <v>778.7</v>
      </c>
      <c r="F20" s="21">
        <v>814.1</v>
      </c>
    </row>
    <row r="21" spans="1:6" ht="46.5" customHeight="1">
      <c r="A21" s="11" t="s">
        <v>95</v>
      </c>
      <c r="B21" s="14" t="s">
        <v>78</v>
      </c>
      <c r="C21" s="19" t="s">
        <v>20</v>
      </c>
      <c r="D21" s="21">
        <f>D22+D24+D23</f>
        <v>3821.3599999999997</v>
      </c>
      <c r="E21" s="21">
        <f>E22+E24</f>
        <v>2310</v>
      </c>
      <c r="F21" s="21">
        <f>F22+F24</f>
        <v>2310</v>
      </c>
    </row>
    <row r="22" spans="1:6" ht="63">
      <c r="A22" s="13" t="s">
        <v>96</v>
      </c>
      <c r="B22" s="14" t="s">
        <v>79</v>
      </c>
      <c r="C22" s="19" t="s">
        <v>21</v>
      </c>
      <c r="D22" s="21">
        <f>3358.1+160.16+130</f>
        <v>3648.2599999999998</v>
      </c>
      <c r="E22" s="21">
        <v>2300</v>
      </c>
      <c r="F22" s="21">
        <v>2300</v>
      </c>
    </row>
    <row r="23" spans="1:6" ht="31.5">
      <c r="A23" s="13" t="s">
        <v>97</v>
      </c>
      <c r="B23" s="27" t="s">
        <v>153</v>
      </c>
      <c r="C23" s="19" t="s">
        <v>154</v>
      </c>
      <c r="D23" s="21">
        <v>163.1</v>
      </c>
      <c r="E23" s="21">
        <v>0</v>
      </c>
      <c r="F23" s="21">
        <v>0</v>
      </c>
    </row>
    <row r="24" spans="1:6" ht="47.25">
      <c r="A24" s="13" t="s">
        <v>98</v>
      </c>
      <c r="B24" s="14" t="s">
        <v>133</v>
      </c>
      <c r="C24" s="19" t="s">
        <v>134</v>
      </c>
      <c r="D24" s="21">
        <v>10</v>
      </c>
      <c r="E24" s="21">
        <v>10</v>
      </c>
      <c r="F24" s="21">
        <v>10</v>
      </c>
    </row>
    <row r="25" spans="1:6" ht="15.75">
      <c r="A25" s="13" t="s">
        <v>99</v>
      </c>
      <c r="B25" s="14" t="s">
        <v>80</v>
      </c>
      <c r="C25" s="19" t="s">
        <v>22</v>
      </c>
      <c r="D25" s="21">
        <f>D26+D27+D28+D29</f>
        <v>24960.62</v>
      </c>
      <c r="E25" s="21">
        <f>E26+E27+E28+E29</f>
        <v>8923.5</v>
      </c>
      <c r="F25" s="21">
        <f>F26+F27+F28+F29</f>
        <v>8925.4</v>
      </c>
    </row>
    <row r="26" spans="1:6" ht="15.75">
      <c r="A26" s="11" t="s">
        <v>100</v>
      </c>
      <c r="B26" s="14" t="s">
        <v>23</v>
      </c>
      <c r="C26" s="19" t="s">
        <v>24</v>
      </c>
      <c r="D26" s="21">
        <f>2171.6-250+66.8</f>
        <v>1988.3999999999999</v>
      </c>
      <c r="E26" s="21">
        <f>2012.1+9.5-100</f>
        <v>1921.6</v>
      </c>
      <c r="F26" s="21">
        <f>2012.1+9.5-100</f>
        <v>1921.6</v>
      </c>
    </row>
    <row r="27" spans="1:6" ht="15.75">
      <c r="A27" s="13" t="s">
        <v>101</v>
      </c>
      <c r="B27" s="14" t="s">
        <v>25</v>
      </c>
      <c r="C27" s="19" t="s">
        <v>26</v>
      </c>
      <c r="D27" s="21">
        <v>6582</v>
      </c>
      <c r="E27" s="21">
        <v>6582</v>
      </c>
      <c r="F27" s="21">
        <v>6582</v>
      </c>
    </row>
    <row r="28" spans="1:6" ht="31.5">
      <c r="A28" s="13" t="s">
        <v>102</v>
      </c>
      <c r="B28" s="14" t="s">
        <v>27</v>
      </c>
      <c r="C28" s="19" t="s">
        <v>28</v>
      </c>
      <c r="D28" s="21">
        <f>65.4+2444.8+10000</f>
        <v>12510.2</v>
      </c>
      <c r="E28" s="21">
        <v>73</v>
      </c>
      <c r="F28" s="21">
        <v>74.9</v>
      </c>
    </row>
    <row r="29" spans="1:6" ht="31.5">
      <c r="A29" s="11" t="s">
        <v>103</v>
      </c>
      <c r="B29" s="14" t="s">
        <v>29</v>
      </c>
      <c r="C29" s="19" t="s">
        <v>30</v>
      </c>
      <c r="D29" s="21">
        <f>346.9+3533.12</f>
        <v>3880.02</v>
      </c>
      <c r="E29" s="21">
        <v>346.9</v>
      </c>
      <c r="F29" s="21">
        <v>346.9</v>
      </c>
    </row>
    <row r="30" spans="1:6" ht="31.5">
      <c r="A30" s="13" t="s">
        <v>104</v>
      </c>
      <c r="B30" s="14" t="s">
        <v>81</v>
      </c>
      <c r="C30" s="19" t="s">
        <v>31</v>
      </c>
      <c r="D30" s="21">
        <f>D31+D33+D32</f>
        <v>17240.35</v>
      </c>
      <c r="E30" s="21">
        <f>E31+E33</f>
        <v>3871.6</v>
      </c>
      <c r="F30" s="21">
        <f>F31+F33</f>
        <v>3702.6</v>
      </c>
    </row>
    <row r="31" spans="1:6" ht="15.75">
      <c r="A31" s="13" t="s">
        <v>105</v>
      </c>
      <c r="B31" s="14" t="s">
        <v>32</v>
      </c>
      <c r="C31" s="19" t="s">
        <v>33</v>
      </c>
      <c r="D31" s="21">
        <v>3108.6</v>
      </c>
      <c r="E31" s="21">
        <v>3108.6</v>
      </c>
      <c r="F31" s="21">
        <v>3108.6</v>
      </c>
    </row>
    <row r="32" spans="1:6" ht="15.75">
      <c r="A32" s="13" t="s">
        <v>106</v>
      </c>
      <c r="B32" s="14" t="s">
        <v>155</v>
      </c>
      <c r="C32" s="19" t="s">
        <v>156</v>
      </c>
      <c r="D32" s="21">
        <v>2481.75</v>
      </c>
      <c r="E32" s="21">
        <v>0</v>
      </c>
      <c r="F32" s="21">
        <v>0</v>
      </c>
    </row>
    <row r="33" spans="1:6" ht="31.5">
      <c r="A33" s="11" t="s">
        <v>107</v>
      </c>
      <c r="B33" s="14" t="s">
        <v>34</v>
      </c>
      <c r="C33" s="19" t="s">
        <v>35</v>
      </c>
      <c r="D33" s="21">
        <f>1090+5280+5280</f>
        <v>11650</v>
      </c>
      <c r="E33" s="21">
        <v>763</v>
      </c>
      <c r="F33" s="21">
        <v>594</v>
      </c>
    </row>
    <row r="34" spans="1:6" ht="15.75">
      <c r="A34" s="11" t="s">
        <v>108</v>
      </c>
      <c r="B34" s="14" t="s">
        <v>129</v>
      </c>
      <c r="C34" s="19" t="s">
        <v>131</v>
      </c>
      <c r="D34" s="21">
        <f>D35</f>
        <v>33.5</v>
      </c>
      <c r="E34" s="21">
        <f>E35</f>
        <v>33.5</v>
      </c>
      <c r="F34" s="21">
        <f>F35</f>
        <v>4.5</v>
      </c>
    </row>
    <row r="35" spans="1:6" ht="31.5">
      <c r="A35" s="11" t="s">
        <v>109</v>
      </c>
      <c r="B35" s="14" t="s">
        <v>130</v>
      </c>
      <c r="C35" s="19" t="s">
        <v>132</v>
      </c>
      <c r="D35" s="21">
        <v>33.5</v>
      </c>
      <c r="E35" s="21">
        <v>33.5</v>
      </c>
      <c r="F35" s="21">
        <v>4.5</v>
      </c>
    </row>
    <row r="36" spans="1:6" ht="15.75">
      <c r="A36" s="13" t="s">
        <v>110</v>
      </c>
      <c r="B36" s="14" t="s">
        <v>82</v>
      </c>
      <c r="C36" s="19" t="s">
        <v>36</v>
      </c>
      <c r="D36" s="21">
        <f>D37+D38+D40+D41+D39</f>
        <v>235380.43000000002</v>
      </c>
      <c r="E36" s="21">
        <f>E37+E38+E39+E40+E41</f>
        <v>215646.15000000002</v>
      </c>
      <c r="F36" s="21">
        <f>F37+F38+F39+F40+F41</f>
        <v>215642.15000000002</v>
      </c>
    </row>
    <row r="37" spans="1:6" ht="19.5" customHeight="1">
      <c r="A37" s="13" t="s">
        <v>109</v>
      </c>
      <c r="B37" s="14" t="s">
        <v>37</v>
      </c>
      <c r="C37" s="19" t="s">
        <v>38</v>
      </c>
      <c r="D37" s="21">
        <f>43413.69-2499.66</f>
        <v>40914.03</v>
      </c>
      <c r="E37" s="21">
        <v>38830.71</v>
      </c>
      <c r="F37" s="21">
        <v>38830.71</v>
      </c>
    </row>
    <row r="38" spans="1:6" ht="15" customHeight="1">
      <c r="A38" s="11" t="s">
        <v>111</v>
      </c>
      <c r="B38" s="14" t="s">
        <v>39</v>
      </c>
      <c r="C38" s="19" t="s">
        <v>40</v>
      </c>
      <c r="D38" s="21">
        <f>153425.44+278.9+10645.36</f>
        <v>164349.7</v>
      </c>
      <c r="E38" s="21">
        <v>148073.85</v>
      </c>
      <c r="F38" s="21">
        <v>148073.85</v>
      </c>
    </row>
    <row r="39" spans="1:6" ht="15" customHeight="1">
      <c r="A39" s="11" t="s">
        <v>112</v>
      </c>
      <c r="B39" s="14" t="s">
        <v>141</v>
      </c>
      <c r="C39" s="19" t="s">
        <v>140</v>
      </c>
      <c r="D39" s="21">
        <f>10274.95-137.4-3998.5+413.1</f>
        <v>6552.1500000000015</v>
      </c>
      <c r="E39" s="21">
        <v>9365.69</v>
      </c>
      <c r="F39" s="21">
        <v>9363.69</v>
      </c>
    </row>
    <row r="40" spans="1:6" ht="15.75">
      <c r="A40" s="13" t="s">
        <v>113</v>
      </c>
      <c r="B40" s="14" t="s">
        <v>142</v>
      </c>
      <c r="C40" s="19" t="s">
        <v>41</v>
      </c>
      <c r="D40" s="21">
        <f>4217.44-216.97+121.7</f>
        <v>4122.17</v>
      </c>
      <c r="E40" s="21">
        <v>3664.95</v>
      </c>
      <c r="F40" s="21">
        <v>3662.95</v>
      </c>
    </row>
    <row r="41" spans="1:6" ht="31.5">
      <c r="A41" s="13" t="s">
        <v>114</v>
      </c>
      <c r="B41" s="14" t="s">
        <v>42</v>
      </c>
      <c r="C41" s="19" t="s">
        <v>43</v>
      </c>
      <c r="D41" s="21">
        <f>18429.77+216.97-691.15+1486.79</f>
        <v>19442.38</v>
      </c>
      <c r="E41" s="21">
        <v>15710.95</v>
      </c>
      <c r="F41" s="21">
        <v>15710.95</v>
      </c>
    </row>
    <row r="42" spans="1:6" ht="15.75">
      <c r="A42" s="11" t="s">
        <v>115</v>
      </c>
      <c r="B42" s="14" t="s">
        <v>83</v>
      </c>
      <c r="C42" s="19" t="s">
        <v>44</v>
      </c>
      <c r="D42" s="21">
        <f>D43+D44</f>
        <v>50918.56</v>
      </c>
      <c r="E42" s="21">
        <f>E43+E44</f>
        <v>42671.36</v>
      </c>
      <c r="F42" s="21">
        <f>F43+F44</f>
        <v>42535.8</v>
      </c>
    </row>
    <row r="43" spans="1:6" ht="15.75">
      <c r="A43" s="13" t="s">
        <v>116</v>
      </c>
      <c r="B43" s="14" t="s">
        <v>45</v>
      </c>
      <c r="C43" s="19" t="s">
        <v>46</v>
      </c>
      <c r="D43" s="21">
        <f>33414.86+218.6+1629.37+2498.38+2.99</f>
        <v>37764.2</v>
      </c>
      <c r="E43" s="21">
        <v>30699.76</v>
      </c>
      <c r="F43" s="21">
        <v>30565.19</v>
      </c>
    </row>
    <row r="44" spans="1:6" ht="31.5">
      <c r="A44" s="13" t="s">
        <v>117</v>
      </c>
      <c r="B44" s="14" t="s">
        <v>47</v>
      </c>
      <c r="C44" s="19" t="s">
        <v>48</v>
      </c>
      <c r="D44" s="21">
        <f>12486.03+668.33</f>
        <v>13154.36</v>
      </c>
      <c r="E44" s="21">
        <v>11971.6</v>
      </c>
      <c r="F44" s="21">
        <v>11970.61</v>
      </c>
    </row>
    <row r="45" spans="1:6" ht="15.75">
      <c r="A45" s="11" t="s">
        <v>118</v>
      </c>
      <c r="B45" s="14" t="s">
        <v>84</v>
      </c>
      <c r="C45" s="19" t="s">
        <v>49</v>
      </c>
      <c r="D45" s="21">
        <f>D46</f>
        <v>144.2</v>
      </c>
      <c r="E45" s="21">
        <f>E46</f>
        <v>144.2</v>
      </c>
      <c r="F45" s="21">
        <f>F46</f>
        <v>144.2</v>
      </c>
    </row>
    <row r="46" spans="1:6" ht="31.5">
      <c r="A46" s="13" t="s">
        <v>119</v>
      </c>
      <c r="B46" s="14" t="s">
        <v>85</v>
      </c>
      <c r="C46" s="19" t="s">
        <v>50</v>
      </c>
      <c r="D46" s="21">
        <v>144.2</v>
      </c>
      <c r="E46" s="21">
        <v>144.2</v>
      </c>
      <c r="F46" s="21">
        <v>144.2</v>
      </c>
    </row>
    <row r="47" spans="1:6" ht="15.75">
      <c r="A47" s="13" t="s">
        <v>120</v>
      </c>
      <c r="B47" s="14" t="s">
        <v>86</v>
      </c>
      <c r="C47" s="19" t="s">
        <v>51</v>
      </c>
      <c r="D47" s="21">
        <f>D48+D49+D50+D51+D52</f>
        <v>27977.41</v>
      </c>
      <c r="E47" s="21">
        <f>E48+E49+E50+E51+E52</f>
        <v>24442.84</v>
      </c>
      <c r="F47" s="21">
        <f>F48+F49+F50+F51+F52</f>
        <v>25294.84</v>
      </c>
    </row>
    <row r="48" spans="1:6" ht="15.75">
      <c r="A48" s="11" t="s">
        <v>121</v>
      </c>
      <c r="B48" s="14" t="s">
        <v>52</v>
      </c>
      <c r="C48" s="19" t="s">
        <v>53</v>
      </c>
      <c r="D48" s="21">
        <v>606</v>
      </c>
      <c r="E48" s="21">
        <v>606</v>
      </c>
      <c r="F48" s="21">
        <v>606</v>
      </c>
    </row>
    <row r="49" spans="1:6" ht="19.5" customHeight="1">
      <c r="A49" s="13" t="s">
        <v>122</v>
      </c>
      <c r="B49" s="14" t="s">
        <v>54</v>
      </c>
      <c r="C49" s="19" t="s">
        <v>55</v>
      </c>
      <c r="D49" s="21">
        <f>13408.9+1946.64</f>
        <v>15355.539999999999</v>
      </c>
      <c r="E49" s="21">
        <v>13408.9</v>
      </c>
      <c r="F49" s="21">
        <v>13408.9</v>
      </c>
    </row>
    <row r="50" spans="1:6" ht="15.75">
      <c r="A50" s="13" t="s">
        <v>123</v>
      </c>
      <c r="B50" s="14" t="s">
        <v>56</v>
      </c>
      <c r="C50" s="19" t="s">
        <v>57</v>
      </c>
      <c r="D50" s="21">
        <f>7168.8+609.85</f>
        <v>7778.650000000001</v>
      </c>
      <c r="E50" s="21">
        <v>7208.74</v>
      </c>
      <c r="F50" s="21">
        <v>7208.74</v>
      </c>
    </row>
    <row r="51" spans="1:6" ht="15.75">
      <c r="A51" s="11" t="s">
        <v>158</v>
      </c>
      <c r="B51" s="14" t="s">
        <v>58</v>
      </c>
      <c r="C51" s="19" t="s">
        <v>59</v>
      </c>
      <c r="D51" s="21">
        <f>311.4+852</f>
        <v>1163.4</v>
      </c>
      <c r="E51" s="21">
        <v>311.4</v>
      </c>
      <c r="F51" s="21">
        <v>1163.4</v>
      </c>
    </row>
    <row r="52" spans="1:6" ht="31.5">
      <c r="A52" s="13" t="s">
        <v>128</v>
      </c>
      <c r="B52" s="14" t="s">
        <v>60</v>
      </c>
      <c r="C52" s="19" t="s">
        <v>61</v>
      </c>
      <c r="D52" s="21">
        <f>2907.8+166.02</f>
        <v>3073.82</v>
      </c>
      <c r="E52" s="21">
        <v>2907.8</v>
      </c>
      <c r="F52" s="21">
        <v>2907.8</v>
      </c>
    </row>
    <row r="53" spans="1:6" ht="31.5">
      <c r="A53" s="13" t="s">
        <v>135</v>
      </c>
      <c r="B53" s="14" t="s">
        <v>87</v>
      </c>
      <c r="C53" s="19" t="s">
        <v>62</v>
      </c>
      <c r="D53" s="21">
        <f>D54+D55</f>
        <v>9368.44</v>
      </c>
      <c r="E53" s="21">
        <f>E54</f>
        <v>3624</v>
      </c>
      <c r="F53" s="21">
        <f>F54</f>
        <v>3614</v>
      </c>
    </row>
    <row r="54" spans="1:6" ht="15.75">
      <c r="A54" s="11" t="s">
        <v>136</v>
      </c>
      <c r="B54" s="14" t="s">
        <v>63</v>
      </c>
      <c r="C54" s="19" t="s">
        <v>64</v>
      </c>
      <c r="D54" s="21">
        <f>4618.14+102.6+4147.7</f>
        <v>8868.44</v>
      </c>
      <c r="E54" s="21">
        <v>3624</v>
      </c>
      <c r="F54" s="21">
        <v>3614</v>
      </c>
    </row>
    <row r="55" spans="1:6" ht="15.75">
      <c r="A55" s="11" t="s">
        <v>149</v>
      </c>
      <c r="B55" s="14" t="s">
        <v>152</v>
      </c>
      <c r="C55" s="19" t="s">
        <v>151</v>
      </c>
      <c r="D55" s="21">
        <v>500</v>
      </c>
      <c r="E55" s="21">
        <v>0</v>
      </c>
      <c r="F55" s="21">
        <v>0</v>
      </c>
    </row>
    <row r="56" spans="1:6" ht="78.75">
      <c r="A56" s="13" t="s">
        <v>150</v>
      </c>
      <c r="B56" s="14" t="s">
        <v>138</v>
      </c>
      <c r="C56" s="19" t="s">
        <v>65</v>
      </c>
      <c r="D56" s="21">
        <f>D57+D58+D59</f>
        <v>54127.61</v>
      </c>
      <c r="E56" s="21">
        <f>E57+E58+E59</f>
        <v>50660.14</v>
      </c>
      <c r="F56" s="21">
        <f>F57+F58+F59</f>
        <v>50568.29</v>
      </c>
    </row>
    <row r="57" spans="1:6" ht="18" customHeight="1">
      <c r="A57" s="13" t="s">
        <v>159</v>
      </c>
      <c r="B57" s="14" t="s">
        <v>71</v>
      </c>
      <c r="C57" s="19" t="s">
        <v>72</v>
      </c>
      <c r="D57" s="21">
        <v>29756.23</v>
      </c>
      <c r="E57" s="21">
        <v>28997.8</v>
      </c>
      <c r="F57" s="21">
        <v>28997.8</v>
      </c>
    </row>
    <row r="58" spans="1:6" ht="0.75" customHeight="1" hidden="1">
      <c r="A58" s="11" t="s">
        <v>135</v>
      </c>
      <c r="B58" s="14" t="s">
        <v>73</v>
      </c>
      <c r="C58" s="19" t="s">
        <v>74</v>
      </c>
      <c r="D58" s="21"/>
      <c r="E58" s="21"/>
      <c r="F58" s="21"/>
    </row>
    <row r="59" spans="1:6" ht="36.75" customHeight="1">
      <c r="A59" s="11" t="s">
        <v>160</v>
      </c>
      <c r="B59" s="22" t="s">
        <v>124</v>
      </c>
      <c r="C59" s="19" t="s">
        <v>125</v>
      </c>
      <c r="D59" s="21">
        <f>22253.59+2117.79</f>
        <v>24371.38</v>
      </c>
      <c r="E59" s="21">
        <v>21662.34</v>
      </c>
      <c r="F59" s="21">
        <v>21570.49</v>
      </c>
    </row>
    <row r="60" spans="1:6" ht="33" customHeight="1">
      <c r="A60" s="13" t="s">
        <v>161</v>
      </c>
      <c r="B60" s="14" t="s">
        <v>70</v>
      </c>
      <c r="C60" s="19"/>
      <c r="D60" s="21"/>
      <c r="E60" s="21">
        <v>7146</v>
      </c>
      <c r="F60" s="21">
        <v>13101.12</v>
      </c>
    </row>
    <row r="61" spans="1:6" ht="15.75">
      <c r="A61" s="29" t="s">
        <v>66</v>
      </c>
      <c r="B61" s="30"/>
      <c r="C61" s="23"/>
      <c r="D61" s="24">
        <f>D10+D19+D21+D25+D30+D36+D42+D45+D47+D53+D56+D34</f>
        <v>464998.88</v>
      </c>
      <c r="E61" s="24">
        <f>E10+E19+E21+E25+E30+E36+E42+E45+E47+E53+E56+E60+E34</f>
        <v>383034.99000000005</v>
      </c>
      <c r="F61" s="24">
        <f>F10+F19+F21+F25+F30+F36+F42+F45+F47+F53+F56+F60+F34</f>
        <v>384966.33</v>
      </c>
    </row>
  </sheetData>
  <sheetProtection/>
  <mergeCells count="5">
    <mergeCell ref="A5:F5"/>
    <mergeCell ref="A61:B61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2016-12-19T04:33:33Z</cp:lastPrinted>
  <dcterms:created xsi:type="dcterms:W3CDTF">2012-04-27T13:41:15Z</dcterms:created>
  <dcterms:modified xsi:type="dcterms:W3CDTF">2018-08-23T08:19:26Z</dcterms:modified>
  <cp:category/>
  <cp:version/>
  <cp:contentType/>
  <cp:contentStatus/>
</cp:coreProperties>
</file>